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mulliv\OneDrive - zstgmblatna.cz\Plocha\Staré Dokumenty\TGM\rozpočet 2023\"/>
    </mc:Choice>
  </mc:AlternateContent>
  <xr:revisionPtr revIDLastSave="54" documentId="8_{BB2BE521-25F0-4D74-B7FE-858E44D3B275}" xr6:coauthVersionLast="36" xr6:coauthVersionMax="36" xr10:uidLastSave="{9A599C71-A826-41DC-B6D1-A142974077D0}"/>
  <bookViews>
    <workbookView xWindow="0" yWindow="0" windowWidth="23040" windowHeight="10065" xr2:uid="{00000000-000D-0000-FFFF-FFFF00000000}"/>
  </bookViews>
  <sheets>
    <sheet name="rozpočet" sheetId="1" r:id="rId1"/>
    <sheet name="výhled" sheetId="2" r:id="rId2"/>
    <sheet name="fond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8" i="1" l="1"/>
  <c r="F12" i="1"/>
  <c r="F4" i="1"/>
  <c r="F3" i="1" l="1"/>
  <c r="F36" i="1" l="1"/>
  <c r="F40" i="1" s="1"/>
  <c r="F13" i="2" l="1"/>
  <c r="E13" i="2"/>
  <c r="F8" i="2"/>
  <c r="E8" i="2"/>
  <c r="G36" i="1"/>
  <c r="G40" i="1" s="1"/>
  <c r="G21" i="1"/>
  <c r="G12" i="1"/>
  <c r="G8" i="1"/>
  <c r="G4" i="1"/>
  <c r="E4" i="1"/>
  <c r="E36" i="1" l="1"/>
  <c r="E21" i="1"/>
  <c r="F21" i="1" s="1"/>
  <c r="F30" i="1" s="1"/>
  <c r="E12" i="1"/>
  <c r="E40" i="1" l="1"/>
  <c r="B6" i="3"/>
  <c r="E8" i="1"/>
  <c r="E3" i="1" l="1"/>
  <c r="E30" i="1" s="1"/>
  <c r="G3" i="1"/>
  <c r="G30" i="1" s="1"/>
  <c r="D3" i="2" l="1"/>
  <c r="D8" i="2" s="1"/>
  <c r="D13" i="2"/>
</calcChain>
</file>

<file path=xl/sharedStrings.xml><?xml version="1.0" encoding="utf-8"?>
<sst xmlns="http://schemas.openxmlformats.org/spreadsheetml/2006/main" count="78" uniqueCount="64">
  <si>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</si>
  <si>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</si>
  <si>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</si>
  <si>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</si>
  <si>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</si>
  <si>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</si>
  <si>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</si>
  <si>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</si>
  <si>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</si>
  <si>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</si>
  <si>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</si>
  <si>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</si>
  <si>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</si>
  <si>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</si>
  <si>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</si>
  <si>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</si>
  <si>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</si>
  <si>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</si>
  <si>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</si>
  <si>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</si>
  <si>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</si>
  <si>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</si>
  <si>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</si>
  <si>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</si>
  <si>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</si>
  <si>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</si>
  <si>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</si>
  <si>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</si>
  <si>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Název fondu</t>
  </si>
  <si>
    <t>Předpokládaný stav k 1. 1. rozpočtového roku</t>
  </si>
  <si>
    <t>Tvorba fondu</t>
  </si>
  <si>
    <t>Použití fondu</t>
  </si>
  <si>
    <t>Stav k 31. 12.</t>
  </si>
  <si>
    <t>Komentář</t>
  </si>
  <si>
    <t>Investiční příspěvek</t>
  </si>
  <si>
    <t>Výsledek hospodaření</t>
  </si>
  <si>
    <t>z toho potraviny</t>
  </si>
  <si>
    <t>materiál</t>
  </si>
  <si>
    <t>OTE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</si>
  <si>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</si>
  <si>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</si>
  <si>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</si>
  <si>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</si>
  <si>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</si>
  <si>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</si>
  <si>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</si>
  <si>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</si>
  <si>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Dohody</t>
  </si>
  <si>
    <t>Zákonné pojištění - odvody</t>
  </si>
  <si>
    <t>FKSP</t>
  </si>
  <si>
    <t>ONIV</t>
  </si>
  <si>
    <t>Odpisy</t>
  </si>
  <si>
    <t>DDHM</t>
  </si>
  <si>
    <t>Stravné</t>
  </si>
  <si>
    <t>Školné</t>
  </si>
  <si>
    <t>Výnosy z vybraných mítních vládních institucí z transferů</t>
  </si>
  <si>
    <t>Příspěvek zřizovatele</t>
  </si>
  <si>
    <t>Příspěvek Francie</t>
  </si>
  <si>
    <t>Odpisy transfer</t>
  </si>
  <si>
    <t>Transferový podíl</t>
  </si>
  <si>
    <r>
      <t xml:space="preserve">Komentář: </t>
    </r>
    <r>
      <rPr>
        <sz val="11"/>
        <color theme="1"/>
        <rFont val="Calibri"/>
        <family val="2"/>
        <charset val="238"/>
        <scheme val="minor"/>
      </rPr>
      <t>Navýšení příspěvku na provoz v příloze</t>
    </r>
  </si>
  <si>
    <t>Schválený rozpočet za předcházející rok 2022</t>
  </si>
  <si>
    <t>Návrh rozpočtu na rok 2023</t>
  </si>
  <si>
    <t>Návrh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</si>
</sst>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44" fontId="1" fillId="0" borderId="17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8" xfId="0" applyNumberFormat="1" applyFont="1" applyBorder="1"/>
    <xf numFmtId="0" fontId="0" fillId="0" borderId="19" xfId="0" applyBorder="1"/>
    <xf numFmtId="0" fontId="0" fillId="0" borderId="20" xfId="0" applyBorder="1"/>
    <xf numFmtId="44" fontId="0" fillId="0" borderId="20" xfId="0" applyNumberFormat="1" applyBorder="1" applyAlignment="1">
      <alignment horizontal="right" readingOrder="1"/>
    </xf>
    <xf numFmtId="44" fontId="0" fillId="0" borderId="21" xfId="0" applyNumberFormat="1" applyBorder="1"/>
    <xf numFmtId="0" fontId="1" fillId="0" borderId="0" xfId="0" applyFont="1"/>
    <xf numFmtId="44" fontId="0" fillId="0" borderId="14" xfId="0" applyNumberFormat="1" applyBorder="1"/>
    <xf numFmtId="0" fontId="2" fillId="0" borderId="0" xfId="0" applyFont="1"/>
    <xf numFmtId="0" fontId="0" fillId="0" borderId="17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2" xfId="0" applyBorder="1"/>
    <xf numFmtId="0" fontId="0" fillId="0" borderId="23" xfId="0" applyBorder="1"/>
    <xf numFmtId="44" fontId="0" fillId="0" borderId="23" xfId="0" applyNumberFormat="1" applyBorder="1" applyAlignment="1">
      <alignment horizontal="right" readingOrder="1"/>
    </xf>
    <xf numFmtId="44" fontId="0" fillId="0" borderId="24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1" fillId="0" borderId="0" xfId="0" applyNumberFormat="1" applyFont="1"/>
    <xf numFmtId="0" fontId="1" fillId="0" borderId="25" xfId="0" applyFont="1" applyBorder="1"/>
    <xf numFmtId="44" fontId="0" fillId="0" borderId="26" xfId="0" applyNumberFormat="1" applyBorder="1" applyAlignment="1">
      <alignment horizontal="right" readingOrder="1"/>
    </xf>
    <xf numFmtId="2" fontId="0" fillId="0" borderId="15" xfId="0" applyNumberFormat="1" applyBorder="1" applyAlignment="1">
      <alignment horizontal="right" readingOrder="1"/>
    </xf>
    <xf numFmtId="2" fontId="0" fillId="0" borderId="20" xfId="0" applyNumberFormat="1" applyBorder="1" applyAlignment="1">
      <alignment horizontal="right" readingOrder="1"/>
    </xf>
    <xf numFmtId="2" fontId="1" fillId="0" borderId="16" xfId="0" applyNumberFormat="1" applyFont="1" applyBorder="1" applyAlignment="1">
      <alignment horizontal="right" readingOrder="1"/>
    </xf>
    <xf numFmtId="2" fontId="1" fillId="0" borderId="17" xfId="0" applyNumberFormat="1" applyFont="1" applyBorder="1" applyAlignment="1">
      <alignment horizontal="right" readingOrder="1"/>
    </xf>
    <xf numFmtId="2" fontId="1" fillId="0" borderId="18" xfId="0" applyNumberFormat="1" applyFont="1" applyBorder="1" applyAlignment="1">
      <alignment horizontal="right" readingOrder="1"/>
    </xf>
    <xf numFmtId="2" fontId="1" fillId="0" borderId="27" xfId="0" applyNumberFormat="1" applyFont="1" applyBorder="1"/>
    <xf numFmtId="2" fontId="1" fillId="0" borderId="4" xfId="0" applyNumberFormat="1" applyFont="1" applyBorder="1"/>
    <xf numFmtId="2" fontId="1" fillId="0" borderId="28" xfId="0" applyNumberFormat="1" applyFont="1" applyBorder="1"/>
    <xf numFmtId="2" fontId="0" fillId="2" borderId="12" xfId="0" applyNumberFormat="1" applyFont="1" applyFill="1" applyBorder="1" applyAlignment="1">
      <alignment horizontal="right" readingOrder="1"/>
    </xf>
    <xf numFmtId="2" fontId="0" fillId="2" borderId="12" xfId="0" applyNumberFormat="1" applyFill="1" applyBorder="1" applyAlignment="1">
      <alignment horizontal="right" readingOrder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view="pageLayout" topLeftCell="A38" zoomScaleNormal="100" workbookViewId="0">
      <selection activeCell="E38" sqref="E38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61" t="s">
        <v>23</v>
      </c>
      <c r="B1" s="62"/>
      <c r="C1" s="62"/>
      <c r="D1" s="1" t="s">
        <v>0</v>
      </c>
      <c r="E1" s="1" t="s">
        <v>61</v>
      </c>
      <c r="F1" s="1" t="s">
        <v>4</v>
      </c>
      <c r="G1" s="1" t="s">
        <v>62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42">
        <f>SUM(E4+E8)</f>
        <v>4389000</v>
      </c>
      <c r="F3" s="44">
        <f>SUM(F4+F8)</f>
        <v>4907000</v>
      </c>
      <c r="G3" s="44">
        <f>SUM(G4+G8)</f>
        <v>6055000</v>
      </c>
      <c r="H3" s="13"/>
      <c r="I3" s="13"/>
      <c r="J3" s="23"/>
    </row>
    <row r="4" spans="1:10" x14ac:dyDescent="0.25">
      <c r="A4" s="14"/>
      <c r="B4" s="15"/>
      <c r="C4" s="15">
        <v>501</v>
      </c>
      <c r="D4" s="15" t="s">
        <v>8</v>
      </c>
      <c r="E4" s="43">
        <f>SUM(E5:E7)</f>
        <v>3140000</v>
      </c>
      <c r="F4" s="43">
        <f>SUM(F5:F7)</f>
        <v>3163000</v>
      </c>
      <c r="G4" s="43">
        <f>SUM(G5:G7)</f>
        <v>3855000</v>
      </c>
      <c r="H4" s="16"/>
      <c r="I4" s="16"/>
      <c r="J4" s="24"/>
    </row>
    <row r="5" spans="1:10" x14ac:dyDescent="0.25">
      <c r="A5" s="14"/>
      <c r="B5" s="15"/>
      <c r="C5" s="15"/>
      <c r="D5" s="15" t="s">
        <v>36</v>
      </c>
      <c r="E5" s="41">
        <v>2400000</v>
      </c>
      <c r="F5" s="43">
        <v>2400000</v>
      </c>
      <c r="G5" s="43">
        <v>2995000</v>
      </c>
      <c r="H5" s="16"/>
      <c r="I5" s="16"/>
      <c r="J5" s="24"/>
    </row>
    <row r="6" spans="1:10" x14ac:dyDescent="0.25">
      <c r="A6" s="14"/>
      <c r="B6" s="15"/>
      <c r="C6" s="15"/>
      <c r="D6" s="15" t="s">
        <v>37</v>
      </c>
      <c r="E6" s="41">
        <v>420000</v>
      </c>
      <c r="F6" s="43">
        <v>443000</v>
      </c>
      <c r="G6" s="43">
        <v>540000</v>
      </c>
      <c r="H6" s="16"/>
      <c r="I6" s="16"/>
      <c r="J6" s="24"/>
    </row>
    <row r="7" spans="1:10" x14ac:dyDescent="0.25">
      <c r="A7" s="14"/>
      <c r="B7" s="15"/>
      <c r="C7" s="15"/>
      <c r="D7" s="15" t="s">
        <v>38</v>
      </c>
      <c r="E7" s="41">
        <v>320000</v>
      </c>
      <c r="F7" s="43">
        <v>320000</v>
      </c>
      <c r="G7" s="59">
        <f>200000+120000</f>
        <v>320000</v>
      </c>
      <c r="H7" s="16"/>
      <c r="I7" s="16"/>
      <c r="J7" s="24"/>
    </row>
    <row r="8" spans="1:10" x14ac:dyDescent="0.25">
      <c r="A8" s="14"/>
      <c r="B8" s="15"/>
      <c r="C8" s="15">
        <v>502</v>
      </c>
      <c r="D8" s="15" t="s">
        <v>9</v>
      </c>
      <c r="E8" s="41">
        <f>SUM(E9:E11)</f>
        <v>1249000</v>
      </c>
      <c r="F8" s="43">
        <f>SUM(F9:F11)</f>
        <v>1744000</v>
      </c>
      <c r="G8" s="59">
        <f>SUM(G9:G11)</f>
        <v>2200000</v>
      </c>
      <c r="H8" s="16"/>
      <c r="I8" s="16"/>
      <c r="J8" s="24"/>
    </row>
    <row r="9" spans="1:10" x14ac:dyDescent="0.25">
      <c r="A9" s="14"/>
      <c r="B9" s="15"/>
      <c r="C9" s="15"/>
      <c r="D9" s="15" t="s">
        <v>39</v>
      </c>
      <c r="E9" s="41">
        <v>570000</v>
      </c>
      <c r="F9" s="43">
        <v>884000</v>
      </c>
      <c r="G9" s="59">
        <v>1100000</v>
      </c>
      <c r="H9" s="16"/>
      <c r="I9" s="16"/>
      <c r="J9" s="24"/>
    </row>
    <row r="10" spans="1:10" x14ac:dyDescent="0.25">
      <c r="A10" s="14"/>
      <c r="B10" s="15"/>
      <c r="C10" s="15"/>
      <c r="D10" s="15" t="s">
        <v>40</v>
      </c>
      <c r="E10" s="43">
        <v>508000</v>
      </c>
      <c r="F10" s="43">
        <v>660000</v>
      </c>
      <c r="G10" s="59">
        <v>850000</v>
      </c>
      <c r="H10" s="16"/>
      <c r="I10" s="16"/>
      <c r="J10" s="24"/>
    </row>
    <row r="11" spans="1:10" x14ac:dyDescent="0.25">
      <c r="A11" s="14"/>
      <c r="B11" s="15"/>
      <c r="C11" s="15"/>
      <c r="D11" s="15" t="s">
        <v>41</v>
      </c>
      <c r="E11" s="43">
        <v>171000</v>
      </c>
      <c r="F11" s="43">
        <v>200000</v>
      </c>
      <c r="G11" s="59">
        <v>250000</v>
      </c>
      <c r="H11" s="16"/>
      <c r="I11" s="16"/>
      <c r="J11" s="24"/>
    </row>
    <row r="12" spans="1:10" ht="15.75" customHeight="1" x14ac:dyDescent="0.25">
      <c r="A12" s="14"/>
      <c r="B12" s="15">
        <v>51</v>
      </c>
      <c r="C12" s="15"/>
      <c r="D12" s="15" t="s">
        <v>13</v>
      </c>
      <c r="E12" s="43">
        <f>SUM(E13:E20)</f>
        <v>1364000</v>
      </c>
      <c r="F12" s="43">
        <f>SUM(F13:F20)</f>
        <v>1334000</v>
      </c>
      <c r="G12" s="59">
        <f>SUM(G13:G20)</f>
        <v>1809000</v>
      </c>
      <c r="H12" s="16"/>
      <c r="I12" s="16"/>
      <c r="J12" s="24"/>
    </row>
    <row r="13" spans="1:10" ht="15.75" customHeight="1" x14ac:dyDescent="0.25">
      <c r="A13" s="14"/>
      <c r="B13" s="15"/>
      <c r="C13" s="15">
        <v>511</v>
      </c>
      <c r="D13" s="15" t="s">
        <v>43</v>
      </c>
      <c r="E13" s="43">
        <v>340000</v>
      </c>
      <c r="F13" s="43">
        <v>340000</v>
      </c>
      <c r="G13" s="59">
        <v>510000</v>
      </c>
      <c r="H13" s="16"/>
      <c r="I13" s="16"/>
      <c r="J13" s="24"/>
    </row>
    <row r="14" spans="1:10" x14ac:dyDescent="0.25">
      <c r="A14" s="14"/>
      <c r="B14" s="15"/>
      <c r="C14" s="15"/>
      <c r="D14" s="15" t="s">
        <v>10</v>
      </c>
      <c r="E14" s="43">
        <v>270000</v>
      </c>
      <c r="F14" s="43">
        <v>270000</v>
      </c>
      <c r="G14" s="43">
        <v>350000</v>
      </c>
      <c r="H14" s="16"/>
      <c r="I14" s="16"/>
      <c r="J14" s="24"/>
    </row>
    <row r="15" spans="1:10" x14ac:dyDescent="0.25">
      <c r="A15" s="14"/>
      <c r="B15" s="15"/>
      <c r="C15" s="15">
        <v>518</v>
      </c>
      <c r="D15" s="15" t="s">
        <v>42</v>
      </c>
      <c r="E15" s="43">
        <v>50000</v>
      </c>
      <c r="F15" s="43">
        <v>50000</v>
      </c>
      <c r="G15" s="43">
        <v>60000</v>
      </c>
      <c r="H15" s="16"/>
      <c r="I15" s="16"/>
      <c r="J15" s="24"/>
    </row>
    <row r="16" spans="1:10" x14ac:dyDescent="0.25">
      <c r="A16" s="14"/>
      <c r="B16" s="15"/>
      <c r="C16" s="15"/>
      <c r="D16" s="15" t="s">
        <v>57</v>
      </c>
      <c r="E16" s="43">
        <v>30000</v>
      </c>
      <c r="F16" s="43">
        <v>0</v>
      </c>
      <c r="G16" s="43">
        <v>30000</v>
      </c>
      <c r="H16" s="16"/>
      <c r="I16" s="16"/>
      <c r="J16" s="24"/>
    </row>
    <row r="17" spans="1:10" x14ac:dyDescent="0.25">
      <c r="A17" s="14"/>
      <c r="B17" s="15"/>
      <c r="C17" s="15"/>
      <c r="D17" s="15" t="s">
        <v>11</v>
      </c>
      <c r="E17" s="43">
        <v>610000</v>
      </c>
      <c r="F17" s="43">
        <v>610000</v>
      </c>
      <c r="G17" s="43">
        <v>780000</v>
      </c>
      <c r="H17" s="16"/>
      <c r="I17" s="16"/>
      <c r="J17" s="24"/>
    </row>
    <row r="18" spans="1:10" x14ac:dyDescent="0.25">
      <c r="A18" s="14"/>
      <c r="B18" s="15"/>
      <c r="C18" s="15"/>
      <c r="D18" s="15" t="s">
        <v>44</v>
      </c>
      <c r="E18" s="43">
        <v>30000</v>
      </c>
      <c r="F18" s="43">
        <v>30000</v>
      </c>
      <c r="G18" s="43">
        <v>32000</v>
      </c>
      <c r="H18" s="16"/>
      <c r="I18" s="16"/>
      <c r="J18" s="24"/>
    </row>
    <row r="19" spans="1:10" x14ac:dyDescent="0.25">
      <c r="A19" s="14"/>
      <c r="B19" s="15"/>
      <c r="C19" s="15"/>
      <c r="D19" s="15" t="s">
        <v>46</v>
      </c>
      <c r="E19" s="43">
        <v>27000</v>
      </c>
      <c r="F19" s="43">
        <v>27000</v>
      </c>
      <c r="G19" s="43">
        <v>40000</v>
      </c>
      <c r="H19" s="16"/>
      <c r="I19" s="16"/>
      <c r="J19" s="24"/>
    </row>
    <row r="20" spans="1:10" x14ac:dyDescent="0.25">
      <c r="A20" s="14"/>
      <c r="B20" s="15"/>
      <c r="C20" s="15"/>
      <c r="D20" s="15" t="s">
        <v>45</v>
      </c>
      <c r="E20" s="43">
        <v>7000</v>
      </c>
      <c r="F20" s="43">
        <v>7000</v>
      </c>
      <c r="G20" s="43">
        <v>7000</v>
      </c>
      <c r="H20" s="16"/>
      <c r="I20" s="16"/>
      <c r="J20" s="24"/>
    </row>
    <row r="21" spans="1:10" x14ac:dyDescent="0.25">
      <c r="A21" s="14"/>
      <c r="B21" s="15">
        <v>52</v>
      </c>
      <c r="C21" s="15"/>
      <c r="D21" s="15" t="s">
        <v>14</v>
      </c>
      <c r="E21" s="43">
        <f>SUM(E22:E26)</f>
        <v>37119273</v>
      </c>
      <c r="F21" s="43">
        <f>E21</f>
        <v>37119273</v>
      </c>
      <c r="G21" s="43">
        <f>SUM(G22:G26)</f>
        <v>39624331</v>
      </c>
      <c r="H21" s="16"/>
      <c r="I21" s="16"/>
      <c r="J21" s="24"/>
    </row>
    <row r="22" spans="1:10" x14ac:dyDescent="0.25">
      <c r="A22" s="14"/>
      <c r="B22" s="15"/>
      <c r="C22" s="15">
        <v>521</v>
      </c>
      <c r="D22" s="15" t="s">
        <v>12</v>
      </c>
      <c r="E22" s="43">
        <v>26534794</v>
      </c>
      <c r="F22" s="43">
        <v>25707217</v>
      </c>
      <c r="G22" s="43">
        <v>28277938</v>
      </c>
      <c r="H22" s="16"/>
      <c r="I22" s="16"/>
      <c r="J22" s="24"/>
    </row>
    <row r="23" spans="1:10" x14ac:dyDescent="0.25">
      <c r="A23" s="14"/>
      <c r="B23" s="15"/>
      <c r="C23" s="15"/>
      <c r="D23" s="15" t="s">
        <v>47</v>
      </c>
      <c r="E23" s="43">
        <v>50000</v>
      </c>
      <c r="F23" s="43">
        <v>80000</v>
      </c>
      <c r="G23" s="43">
        <v>80000</v>
      </c>
      <c r="H23" s="16"/>
      <c r="I23" s="16"/>
      <c r="J23" s="24"/>
    </row>
    <row r="24" spans="1:10" x14ac:dyDescent="0.25">
      <c r="A24" s="14"/>
      <c r="B24" s="15"/>
      <c r="C24" s="15">
        <v>524</v>
      </c>
      <c r="D24" s="15" t="s">
        <v>48</v>
      </c>
      <c r="E24" s="43">
        <v>8986506</v>
      </c>
      <c r="F24" s="43">
        <v>8716079</v>
      </c>
      <c r="G24" s="43">
        <v>9587687</v>
      </c>
      <c r="H24" s="16"/>
      <c r="I24" s="16"/>
      <c r="J24" s="24"/>
    </row>
    <row r="25" spans="1:10" x14ac:dyDescent="0.25">
      <c r="A25" s="14"/>
      <c r="B25" s="15"/>
      <c r="C25" s="15">
        <v>527</v>
      </c>
      <c r="D25" s="15" t="s">
        <v>49</v>
      </c>
      <c r="E25" s="43">
        <v>530697</v>
      </c>
      <c r="F25" s="43">
        <v>514144</v>
      </c>
      <c r="G25" s="43">
        <v>565558</v>
      </c>
      <c r="H25" s="16"/>
      <c r="I25" s="16"/>
      <c r="J25" s="24"/>
    </row>
    <row r="26" spans="1:10" x14ac:dyDescent="0.25">
      <c r="A26" s="14"/>
      <c r="B26" s="15"/>
      <c r="C26" s="15"/>
      <c r="D26" s="15" t="s">
        <v>50</v>
      </c>
      <c r="E26" s="43">
        <v>1017276</v>
      </c>
      <c r="F26" s="43">
        <v>1113148</v>
      </c>
      <c r="G26" s="43">
        <v>1113148</v>
      </c>
      <c r="H26" s="16"/>
      <c r="I26" s="16"/>
      <c r="J26" s="24"/>
    </row>
    <row r="27" spans="1:10" x14ac:dyDescent="0.25">
      <c r="A27" s="14"/>
      <c r="B27" s="15">
        <v>55</v>
      </c>
      <c r="C27" s="15">
        <v>551</v>
      </c>
      <c r="D27" s="15" t="s">
        <v>51</v>
      </c>
      <c r="E27" s="43">
        <v>604000</v>
      </c>
      <c r="F27" s="43">
        <v>642000</v>
      </c>
      <c r="G27" s="43">
        <v>650000</v>
      </c>
      <c r="H27" s="16"/>
      <c r="I27" s="16"/>
      <c r="J27" s="24"/>
    </row>
    <row r="28" spans="1:10" x14ac:dyDescent="0.25">
      <c r="A28" s="14"/>
      <c r="B28" s="15"/>
      <c r="C28" s="15"/>
      <c r="D28" s="15" t="s">
        <v>58</v>
      </c>
      <c r="E28" s="43">
        <v>219743</v>
      </c>
      <c r="F28" s="43">
        <v>219743</v>
      </c>
      <c r="G28" s="43">
        <v>219743</v>
      </c>
      <c r="H28" s="16"/>
      <c r="I28" s="16"/>
      <c r="J28" s="24"/>
    </row>
    <row r="29" spans="1:10" ht="15.75" thickBot="1" x14ac:dyDescent="0.3">
      <c r="A29" s="14"/>
      <c r="B29" s="15"/>
      <c r="C29" s="15">
        <v>558</v>
      </c>
      <c r="D29" s="15" t="s">
        <v>52</v>
      </c>
      <c r="E29" s="51">
        <v>150000</v>
      </c>
      <c r="F29" s="51">
        <v>150000</v>
      </c>
      <c r="G29" s="51">
        <v>390000</v>
      </c>
      <c r="H29" s="16"/>
      <c r="I29" s="16"/>
      <c r="J29" s="24"/>
    </row>
    <row r="30" spans="1:10" ht="15.75" thickBot="1" x14ac:dyDescent="0.3">
      <c r="A30" s="14"/>
      <c r="B30" s="15"/>
      <c r="C30" s="19"/>
      <c r="D30" s="49" t="s">
        <v>5</v>
      </c>
      <c r="E30" s="53">
        <f>SUM(E3+E12+E21+E27+E28+E29)</f>
        <v>43846016</v>
      </c>
      <c r="F30" s="54">
        <f>SUM(F3+F12+F21+F27+F28+F29)</f>
        <v>44372016</v>
      </c>
      <c r="G30" s="55">
        <f>SUM(G3+G12+G21+G27+G28+G29)</f>
        <v>48748074</v>
      </c>
      <c r="H30" s="50"/>
      <c r="I30" s="16"/>
      <c r="J30" s="24"/>
    </row>
    <row r="31" spans="1:10" ht="15.75" thickBot="1" x14ac:dyDescent="0.3">
      <c r="A31" s="14"/>
      <c r="B31" s="15">
        <v>60</v>
      </c>
      <c r="C31" s="33">
        <v>602</v>
      </c>
      <c r="D31" s="27" t="s">
        <v>17</v>
      </c>
      <c r="E31" s="52">
        <v>4000</v>
      </c>
      <c r="F31" s="52">
        <v>4000</v>
      </c>
      <c r="G31" s="52">
        <v>4000</v>
      </c>
      <c r="H31" s="16"/>
      <c r="I31" s="16"/>
      <c r="J31" s="24"/>
    </row>
    <row r="32" spans="1:10" x14ac:dyDescent="0.25">
      <c r="A32" s="14"/>
      <c r="B32" s="15"/>
      <c r="C32" s="27"/>
      <c r="D32" s="15" t="s">
        <v>53</v>
      </c>
      <c r="E32" s="43">
        <v>2400000</v>
      </c>
      <c r="F32" s="43">
        <v>2400000</v>
      </c>
      <c r="G32" s="43">
        <v>2995000</v>
      </c>
      <c r="H32" s="16"/>
      <c r="I32" s="16"/>
      <c r="J32" s="24"/>
    </row>
    <row r="33" spans="1:16" x14ac:dyDescent="0.25">
      <c r="A33" s="14"/>
      <c r="B33" s="15"/>
      <c r="C33" s="15"/>
      <c r="D33" s="15" t="s">
        <v>54</v>
      </c>
      <c r="E33" s="43">
        <v>138000</v>
      </c>
      <c r="F33" s="43">
        <v>161000</v>
      </c>
      <c r="G33" s="43">
        <v>200000</v>
      </c>
      <c r="H33" s="16"/>
      <c r="I33" s="16"/>
      <c r="J33" s="24"/>
    </row>
    <row r="34" spans="1:16" hidden="1" x14ac:dyDescent="0.25">
      <c r="A34" s="14"/>
      <c r="B34" s="15"/>
      <c r="C34" s="15">
        <v>661</v>
      </c>
      <c r="D34" s="15" t="s">
        <v>16</v>
      </c>
      <c r="E34" s="43"/>
      <c r="F34" s="43"/>
      <c r="G34" s="43"/>
      <c r="H34" s="16"/>
      <c r="I34" s="16"/>
      <c r="J34" s="24"/>
    </row>
    <row r="35" spans="1:16" x14ac:dyDescent="0.25">
      <c r="A35" s="14"/>
      <c r="B35" s="15">
        <v>66</v>
      </c>
      <c r="C35" s="15">
        <v>662</v>
      </c>
      <c r="D35" s="15" t="s">
        <v>16</v>
      </c>
      <c r="E35" s="43">
        <v>1000</v>
      </c>
      <c r="F35" s="43">
        <v>1000</v>
      </c>
      <c r="G35" s="43">
        <v>1000</v>
      </c>
      <c r="H35" s="16"/>
      <c r="I35" s="16"/>
      <c r="J35" s="24"/>
    </row>
    <row r="36" spans="1:16" x14ac:dyDescent="0.25">
      <c r="A36" s="37"/>
      <c r="B36" s="38">
        <v>67</v>
      </c>
      <c r="C36" s="15">
        <v>672</v>
      </c>
      <c r="D36" s="15" t="s">
        <v>20</v>
      </c>
      <c r="E36" s="43">
        <f>SUM(E37:E39)</f>
        <v>41303016</v>
      </c>
      <c r="F36" s="43">
        <f>SUM(F37:F39)</f>
        <v>40817331</v>
      </c>
      <c r="G36" s="43">
        <f>SUM(G37:G39)</f>
        <v>45548074</v>
      </c>
      <c r="H36" s="39"/>
      <c r="I36" s="39"/>
      <c r="J36" s="40"/>
    </row>
    <row r="37" spans="1:16" x14ac:dyDescent="0.25">
      <c r="A37" s="37"/>
      <c r="B37" s="38"/>
      <c r="C37" s="15"/>
      <c r="D37" s="15" t="s">
        <v>55</v>
      </c>
      <c r="E37" s="43">
        <v>37119273</v>
      </c>
      <c r="F37" s="43">
        <v>36130588</v>
      </c>
      <c r="G37" s="43">
        <v>39624331</v>
      </c>
      <c r="H37" s="39"/>
      <c r="I37" s="39"/>
      <c r="J37" s="40"/>
    </row>
    <row r="38" spans="1:16" x14ac:dyDescent="0.25">
      <c r="A38" s="37"/>
      <c r="B38" s="38"/>
      <c r="C38" s="15"/>
      <c r="D38" s="15" t="s">
        <v>59</v>
      </c>
      <c r="E38" s="43">
        <v>219743</v>
      </c>
      <c r="F38" s="43">
        <v>219743</v>
      </c>
      <c r="G38" s="43">
        <v>219743</v>
      </c>
      <c r="H38" s="39"/>
      <c r="I38" s="39"/>
      <c r="J38" s="40"/>
    </row>
    <row r="39" spans="1:16" ht="15.75" thickBot="1" x14ac:dyDescent="0.3">
      <c r="A39" s="37"/>
      <c r="B39" s="38"/>
      <c r="C39" s="15"/>
      <c r="D39" s="15" t="s">
        <v>56</v>
      </c>
      <c r="E39" s="43">
        <v>3964000</v>
      </c>
      <c r="F39" s="43">
        <v>4467000</v>
      </c>
      <c r="G39" s="60">
        <v>5704000</v>
      </c>
      <c r="H39" s="39"/>
      <c r="I39" s="39"/>
      <c r="J39" s="40"/>
    </row>
    <row r="40" spans="1:16" ht="15.75" thickBot="1" x14ac:dyDescent="0.3">
      <c r="C40" s="19"/>
      <c r="D40" s="49" t="s">
        <v>6</v>
      </c>
      <c r="E40" s="56">
        <f>SUM(E31:E36)</f>
        <v>43846016</v>
      </c>
      <c r="F40" s="57">
        <f>SUM(F31:F36)</f>
        <v>43383331</v>
      </c>
      <c r="G40" s="58">
        <f>SUM(G31:G36)</f>
        <v>48748074</v>
      </c>
      <c r="H40" s="36"/>
      <c r="I40" s="36"/>
      <c r="J40" s="36"/>
      <c r="K40" s="34"/>
      <c r="L40" s="34"/>
      <c r="M40" s="34"/>
      <c r="N40" s="34"/>
      <c r="O40" s="34"/>
      <c r="P40" s="35"/>
    </row>
    <row r="41" spans="1:16" ht="15.75" thickBot="1" x14ac:dyDescent="0.3">
      <c r="A41" s="32" t="s">
        <v>34</v>
      </c>
      <c r="C41" s="21"/>
      <c r="D41" s="21" t="s">
        <v>35</v>
      </c>
      <c r="E41" s="36"/>
      <c r="F41" s="36"/>
      <c r="G41" s="36"/>
      <c r="H41" s="36"/>
      <c r="I41" s="36"/>
      <c r="J41" s="36"/>
    </row>
    <row r="42" spans="1:16" ht="15.75" thickBot="1" x14ac:dyDescent="0.3">
      <c r="C42" s="21"/>
      <c r="G42" s="48"/>
    </row>
    <row r="43" spans="1:16" x14ac:dyDescent="0.25">
      <c r="C43" s="36"/>
    </row>
    <row r="44" spans="1:16" x14ac:dyDescent="0.25">
      <c r="B44" s="30"/>
      <c r="C44" s="36"/>
      <c r="D44" s="30"/>
      <c r="E44" s="30"/>
      <c r="F44" s="30"/>
      <c r="G44" s="30"/>
    </row>
    <row r="45" spans="1:16" x14ac:dyDescent="0.25">
      <c r="B45" s="30"/>
      <c r="C45" s="36"/>
      <c r="D45" s="30"/>
      <c r="E45" s="30"/>
      <c r="F45" s="30"/>
      <c r="G45" s="30"/>
    </row>
    <row r="46" spans="1:16" x14ac:dyDescent="0.25">
      <c r="B46" s="30"/>
      <c r="C46" s="36"/>
      <c r="D46" s="30"/>
      <c r="E46" s="30"/>
      <c r="F46" s="30"/>
      <c r="G46" s="30"/>
    </row>
    <row r="47" spans="1:16" x14ac:dyDescent="0.25">
      <c r="A47" s="30" t="s">
        <v>60</v>
      </c>
    </row>
    <row r="48" spans="1:16" x14ac:dyDescent="0.25">
      <c r="C48" s="30"/>
    </row>
    <row r="49" spans="3:3" x14ac:dyDescent="0.25">
      <c r="C49" s="30"/>
    </row>
    <row r="50" spans="3:3" x14ac:dyDescent="0.25">
      <c r="C50" s="30"/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Návrh rozpočtu na rok 2023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view="pageLayout" zoomScaleNormal="100" workbookViewId="0">
      <selection activeCell="F13" sqref="F13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63" t="s">
        <v>23</v>
      </c>
      <c r="B1" s="64"/>
      <c r="C1" s="46" t="s">
        <v>0</v>
      </c>
      <c r="D1" s="46" t="s">
        <v>63</v>
      </c>
      <c r="E1" s="46">
        <v>2024</v>
      </c>
      <c r="F1" s="47">
        <v>2025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6055000</v>
      </c>
      <c r="E3" s="13">
        <v>6055000</v>
      </c>
      <c r="F3" s="23">
        <v>6055000</v>
      </c>
    </row>
    <row r="4" spans="1:6" x14ac:dyDescent="0.25">
      <c r="A4" s="14"/>
      <c r="B4" s="15">
        <v>51</v>
      </c>
      <c r="C4" s="15" t="s">
        <v>13</v>
      </c>
      <c r="D4" s="16">
        <v>1809000</v>
      </c>
      <c r="E4" s="16">
        <v>1809000</v>
      </c>
      <c r="F4" s="24">
        <v>1809000</v>
      </c>
    </row>
    <row r="5" spans="1:6" x14ac:dyDescent="0.25">
      <c r="A5" s="14"/>
      <c r="B5" s="15">
        <v>52</v>
      </c>
      <c r="C5" s="15" t="s">
        <v>14</v>
      </c>
      <c r="D5" s="16">
        <v>39624331</v>
      </c>
      <c r="E5" s="16">
        <v>41605547</v>
      </c>
      <c r="F5" s="24">
        <v>43685824</v>
      </c>
    </row>
    <row r="6" spans="1:6" x14ac:dyDescent="0.25">
      <c r="A6" s="14"/>
      <c r="B6" s="15">
        <v>55</v>
      </c>
      <c r="C6" s="15" t="s">
        <v>15</v>
      </c>
      <c r="D6" s="16">
        <v>869743</v>
      </c>
      <c r="E6" s="16">
        <v>869743</v>
      </c>
      <c r="F6" s="24">
        <v>869743</v>
      </c>
    </row>
    <row r="7" spans="1:6" ht="15.75" thickBot="1" x14ac:dyDescent="0.3">
      <c r="A7" s="45">
        <v>5</v>
      </c>
      <c r="B7" s="15">
        <v>58</v>
      </c>
      <c r="C7" s="15" t="s">
        <v>52</v>
      </c>
      <c r="D7" s="16">
        <v>390000</v>
      </c>
      <c r="E7" s="16">
        <v>390000</v>
      </c>
      <c r="F7" s="24">
        <v>390000</v>
      </c>
    </row>
    <row r="8" spans="1:6" ht="15.75" thickBot="1" x14ac:dyDescent="0.3">
      <c r="A8" s="26"/>
      <c r="B8" s="21"/>
      <c r="C8" s="21" t="s">
        <v>5</v>
      </c>
      <c r="D8" s="22">
        <f>SUM(D3:D7)</f>
        <v>48748074</v>
      </c>
      <c r="E8" s="22">
        <f>SUM(E3:E7)</f>
        <v>50729290</v>
      </c>
      <c r="F8" s="25">
        <f>SUM(F3:F7)</f>
        <v>52809567</v>
      </c>
    </row>
    <row r="9" spans="1:6" x14ac:dyDescent="0.25">
      <c r="A9" s="14"/>
      <c r="B9" s="27">
        <v>60</v>
      </c>
      <c r="C9" s="27" t="s">
        <v>17</v>
      </c>
      <c r="D9" s="28">
        <v>200000</v>
      </c>
      <c r="E9" s="28">
        <v>200000</v>
      </c>
      <c r="F9" s="29">
        <v>200000</v>
      </c>
    </row>
    <row r="10" spans="1:6" x14ac:dyDescent="0.25">
      <c r="A10" s="14"/>
      <c r="B10" s="15">
        <v>64</v>
      </c>
      <c r="C10" s="15" t="s">
        <v>18</v>
      </c>
      <c r="D10" s="16">
        <v>2999000</v>
      </c>
      <c r="E10" s="16">
        <v>2999000</v>
      </c>
      <c r="F10" s="24">
        <v>2999000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4">
        <v>1000</v>
      </c>
    </row>
    <row r="12" spans="1:6" ht="15.75" thickBot="1" x14ac:dyDescent="0.3">
      <c r="A12" s="20">
        <v>6</v>
      </c>
      <c r="B12" s="15">
        <v>67</v>
      </c>
      <c r="C12" s="15" t="s">
        <v>20</v>
      </c>
      <c r="D12" s="16">
        <v>45548074</v>
      </c>
      <c r="E12" s="16">
        <v>47529290</v>
      </c>
      <c r="F12" s="24">
        <v>49609567</v>
      </c>
    </row>
    <row r="13" spans="1:6" ht="15.75" thickBot="1" x14ac:dyDescent="0.3">
      <c r="B13" s="21"/>
      <c r="C13" s="21" t="s">
        <v>6</v>
      </c>
      <c r="D13" s="22">
        <f>SUM(D9:D12)</f>
        <v>48748074</v>
      </c>
      <c r="E13" s="22">
        <f>SUM(E9:E12)</f>
        <v>50729290</v>
      </c>
      <c r="F13" s="25">
        <f>SUM(F9:F12)</f>
        <v>52809567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30" t="s">
        <v>33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Návrh střednědobý výhled rozpočtu 2024-2025</oddHeader>
    <oddFooter>&amp;LDatum zpracování: &amp;D
Kontakt na zpracovatele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8"/>
  <sheetViews>
    <sheetView view="pageLayout" zoomScaleNormal="100" workbookViewId="0">
      <selection activeCell="D26" sqref="D26"/>
    </sheetView>
  </sheetViews>
  <sheetFormatPr defaultRowHeight="15" x14ac:dyDescent="0.25"/>
  <cols>
    <col min="1" max="1" width="41.7109375" customWidth="1"/>
    <col min="2" max="2" width="14.42578125" customWidth="1"/>
  </cols>
  <sheetData>
    <row r="2" spans="1:2" ht="15.75" thickBot="1" x14ac:dyDescent="0.3">
      <c r="A2" t="s">
        <v>28</v>
      </c>
    </row>
    <row r="3" spans="1:2" x14ac:dyDescent="0.25">
      <c r="A3" s="8" t="s">
        <v>29</v>
      </c>
      <c r="B3" s="17"/>
    </row>
    <row r="4" spans="1:2" x14ac:dyDescent="0.25">
      <c r="A4" s="14" t="s">
        <v>30</v>
      </c>
      <c r="B4" s="18"/>
    </row>
    <row r="5" spans="1:2" x14ac:dyDescent="0.25">
      <c r="A5" s="14" t="s">
        <v>31</v>
      </c>
      <c r="B5" s="18"/>
    </row>
    <row r="6" spans="1:2" ht="15.75" thickBot="1" x14ac:dyDescent="0.3">
      <c r="A6" s="5" t="s">
        <v>32</v>
      </c>
      <c r="B6" s="31">
        <f>B3+B4-B5</f>
        <v>0</v>
      </c>
    </row>
    <row r="8" spans="1:2" x14ac:dyDescent="0.25">
      <c r="A8" s="30" t="s">
        <v>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&amp;CNázev příspěvkové organizace
</oddHeader>
    <oddFooter>&amp;LDatum zpracování: &amp;D
Kontakt na zpracovatele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13C1A591BAE84AB255F5906C83BA7D" ma:contentTypeVersion="8" ma:contentTypeDescription="Vytvoří nový dokument" ma:contentTypeScope="" ma:versionID="3cc9423f2b2e17c6dc27caf2fda791db">
  <xsd:schema xmlns:xsd="http://www.w3.org/2001/XMLSchema" xmlns:xs="http://www.w3.org/2001/XMLSchema" xmlns:p="http://schemas.microsoft.com/office/2006/metadata/properties" xmlns:ns3="73ea73fd-a82d-4136-9546-2d5cedafcd17" targetNamespace="http://schemas.microsoft.com/office/2006/metadata/properties" ma:root="true" ma:fieldsID="2b4b5afe4d215265d7aa7d0a25e050df" ns3:_="">
    <xsd:import namespace="73ea73fd-a82d-4136-9546-2d5cedafc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a73fd-a82d-4136-9546-2d5cedafc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C958EC-0396-431D-A6BD-D2A28E8728CB}">
  <ds:schemaRefs>
    <ds:schemaRef ds:uri="73ea73fd-a82d-4136-9546-2d5cedafcd17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89E1E9-4230-4534-89F5-9A3A73D956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A96D2-3A90-4D01-8A8D-F1C7315A9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a73fd-a82d-4136-9546-2d5cedafc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</vt:lpstr>
      <vt:lpstr>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Ivana Müllerová</cp:lastModifiedBy>
  <cp:lastPrinted>2022-09-30T05:21:46Z</cp:lastPrinted>
  <dcterms:created xsi:type="dcterms:W3CDTF">2017-09-01T13:35:56Z</dcterms:created>
  <dcterms:modified xsi:type="dcterms:W3CDTF">2022-10-26T06:20:42Z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0x010100FC13C1A591BAE84AB255F5906C83BA7D</vt:lpwstr>
  </property>
</Properties>
</file>